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39" i="1" l="1"/>
  <c r="F40" i="1"/>
  <c r="F41" i="1"/>
  <c r="F42" i="1"/>
  <c r="F38" i="1"/>
  <c r="P8" i="1"/>
  <c r="R9" i="1"/>
  <c r="S9" i="1"/>
  <c r="T9" i="1"/>
  <c r="U9" i="1"/>
  <c r="V9" i="1"/>
  <c r="W9" i="1"/>
  <c r="X9" i="1"/>
  <c r="Q9" i="1"/>
  <c r="P9" i="1"/>
  <c r="E8" i="1"/>
  <c r="F8" i="1"/>
  <c r="G8" i="1"/>
  <c r="H8" i="1"/>
  <c r="I8" i="1"/>
  <c r="J8" i="1"/>
  <c r="K8" i="1"/>
  <c r="L8" i="1"/>
  <c r="M8" i="1"/>
  <c r="N8" i="1"/>
  <c r="O8" i="1"/>
  <c r="D8" i="1"/>
  <c r="C8" i="1"/>
  <c r="E42" i="1" l="1"/>
  <c r="D42" i="1"/>
  <c r="C42" i="1"/>
  <c r="E41" i="1"/>
  <c r="D41" i="1"/>
  <c r="C41" i="1"/>
  <c r="E38" i="1"/>
  <c r="D38" i="1"/>
  <c r="C38" i="1"/>
</calcChain>
</file>

<file path=xl/sharedStrings.xml><?xml version="1.0" encoding="utf-8"?>
<sst xmlns="http://schemas.openxmlformats.org/spreadsheetml/2006/main" count="39" uniqueCount="27">
  <si>
    <t>看護研究結果</t>
    <rPh sb="0" eb="2">
      <t>カンゴ</t>
    </rPh>
    <rPh sb="2" eb="4">
      <t>ケンキュウ</t>
    </rPh>
    <rPh sb="4" eb="6">
      <t>ケッカ</t>
    </rPh>
    <phoneticPr fontId="1"/>
  </si>
  <si>
    <t>在宅復帰率グラフ</t>
    <rPh sb="0" eb="2">
      <t>ザイタク</t>
    </rPh>
    <rPh sb="2" eb="4">
      <t>フッキ</t>
    </rPh>
    <rPh sb="4" eb="5">
      <t>リツ</t>
    </rPh>
    <phoneticPr fontId="1"/>
  </si>
  <si>
    <t>意識調査アンケートグラフ</t>
    <rPh sb="0" eb="2">
      <t>イシキ</t>
    </rPh>
    <rPh sb="2" eb="4">
      <t>チョウサ</t>
    </rPh>
    <phoneticPr fontId="1"/>
  </si>
  <si>
    <t>看護師アンケート</t>
  </si>
  <si>
    <t>Q：受持ち患者様の入院から退院への運びにどれくらい複雑さを感じますか？</t>
  </si>
  <si>
    <t>A：0.全く感じない  1.ほとんど感じない  2.若干感じる  3.時折感じる  4.よく感じる  5.強く感じる</t>
  </si>
  <si>
    <t xml:space="preserve">Q：例えばどんな時ですか？ </t>
  </si>
  <si>
    <t>A：（　　　　　　　　　　　　　　　　　　　　　　　　　　　　　　　　　　　　　　　　　　　　）</t>
  </si>
  <si>
    <t>Q：看護計画、転倒アセスメント評価、褥瘡評価、サマリー、忘れずに出来ていますか？</t>
  </si>
  <si>
    <t xml:space="preserve">A：0.全く出来てない  1.殆ど出来てない  2.若干出来てる  3.時折出来てる  4.よく出来てる  5. 出来てるQ：それはなぜですか？工夫している点などあれば教えてください。 </t>
  </si>
  <si>
    <t>Q：クリティカルパスは必要と思いますか？</t>
  </si>
  <si>
    <t>A：0.全く思わない  1.ほとんど思わない  2.若干思う  　3.時折思う 　 4.よく思う  　5.強く思う</t>
  </si>
  <si>
    <t>Q：入院期間の短縮や医療の質を向上させるためには何が必要と思いますか？</t>
  </si>
  <si>
    <t>Q：患者様・ご家族へインフォームド・コンセントがなされていると思いますか？</t>
  </si>
  <si>
    <t>A：0.強く思う  1.よく思う  2.時折思う  　3.若干思う　 4. ほとんど思わない  　5. 全く思わない</t>
  </si>
  <si>
    <t xml:space="preserve">Q：受持ちNsとして各部署との連携をとることはどれくらいありますか？ </t>
  </si>
  <si>
    <t xml:space="preserve">A：0.大変ある  　　1. よくある  　　2.時折ある　 　3.若干ある　 4.ほとんどない  　5.全くない </t>
  </si>
  <si>
    <t xml:space="preserve">Q：看護面談でご家族様と会ったときに退院に向けてどんなことを話しますか？ </t>
  </si>
  <si>
    <t>Q：退院に向けて活用できた社会資源や制度は何でしたか？</t>
  </si>
  <si>
    <t>お疲れさまでした。紙を封筒に入れ、名前にチェックを入れて下さい。</t>
  </si>
  <si>
    <t>退院まで複雑さを感じない</t>
    <rPh sb="0" eb="2">
      <t>タイイン</t>
    </rPh>
    <rPh sb="4" eb="6">
      <t>フクザツ</t>
    </rPh>
    <rPh sb="8" eb="9">
      <t>カン</t>
    </rPh>
    <phoneticPr fontId="1"/>
  </si>
  <si>
    <t>各種評価出来ている</t>
    <rPh sb="0" eb="2">
      <t>カクシュ</t>
    </rPh>
    <rPh sb="2" eb="4">
      <t>ヒョウカ</t>
    </rPh>
    <phoneticPr fontId="1"/>
  </si>
  <si>
    <t>パスは必要</t>
    <rPh sb="3" eb="5">
      <t>ヒツヨウ</t>
    </rPh>
    <phoneticPr fontId="1"/>
  </si>
  <si>
    <t>ICが出来ている</t>
    <rPh sb="3" eb="5">
      <t>デキ</t>
    </rPh>
    <phoneticPr fontId="1"/>
  </si>
  <si>
    <t>連携できている</t>
    <rPh sb="0" eb="2">
      <t>レンケイ</t>
    </rPh>
    <phoneticPr fontId="1"/>
  </si>
  <si>
    <t>％</t>
    <phoneticPr fontId="1"/>
  </si>
  <si>
    <t>新規入院で3カ月以内に退院された患者様の率をグラフ化。再入院に関しては厚生局に準じ、含めない。各パスの影響を受けている期間の平均を取得。</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</si>
</sst>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
    <numFmt numFmtId="177" formatCode="0_ "/>
  </numFmts>
  <fonts count="4" x14ac:knownFonts="1">
    <font>
      <sz val="11"/>
      <color theme="1"/>
      <name val="ＭＳ Ｐゴシック"/>
      <family val="2"/>
      <scheme val="minor"/>
    </font>
    <font>
      <sz val="6"/>
      <name val="ＭＳ Ｐゴシック"/>
      <family val="3"/>
      <charset val="128"/>
      <scheme val="minor"/>
    </font>
    <font>
      <sz val="18"/>
      <color theme="1"/>
      <name val="メイリオ"/>
      <family val="3"/>
      <charset val="128"/>
    </font>
    <font>
      <sz val="10.5"/>
      <color theme="1"/>
      <name val="メイリオ"/>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14" fontId="0" fillId="0" borderId="0" xfId="0" applyNumberFormat="1"/>
    <xf numFmtId="14" fontId="0" fillId="0" borderId="0" xfId="0" applyNumberFormat="1" applyAlignment="1">
      <alignment shrinkToFit="1"/>
    </xf>
    <xf numFmtId="0" fontId="0" fillId="0" borderId="0" xfId="0" applyAlignment="1">
      <alignment shrinkToFit="1"/>
    </xf>
    <xf numFmtId="9" fontId="0" fillId="0" borderId="0" xfId="0" applyNumberFormat="1"/>
    <xf numFmtId="176" fontId="0" fillId="0" borderId="0" xfId="0" applyNumberFormat="1" applyAlignment="1">
      <alignment shrinkToFit="1"/>
    </xf>
    <xf numFmtId="0" fontId="2" fillId="0" borderId="0" xfId="0" applyFont="1" applyAlignment="1">
      <alignment horizontal="center" vertical="center"/>
    </xf>
    <xf numFmtId="14" fontId="3" fillId="0" borderId="0" xfId="0" applyNumberFormat="1" applyFont="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177" fontId="0" fillId="0" borderId="0" xfId="0" applyNumberFormat="1"/>
    <xf numFmtId="0" fontId="0" fillId="0" borderId="0" xfId="0" applyAlignment="1">
      <alignment horizontal="center" wrapText="1"/>
    </xf>
    <xf numFmtId="0" fontId="0" fillId="0" borderId="0" xfId="0" applyAlignment="1">
      <alignment horizontal="center"/>
    </xf>
    <xf numFmtId="0" fontId="0" fillId="0" borderId="0" xfId="0" applyAlignment="1"/>
  </cellXfs>
  <cellStyles count="1">
    <cellStyle name="標準" xfId="0" builtinId="0"/>
  </cellStyles>
  <dxfs count="0"/>
  <tableStyles count="0" defaultTableStyle="TableStyleMedium2" defaultPivotStyle="PivotStyleMedium9"/>
  <colors>
    <mruColors>
      <color rgb="FFFF898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tx>
            <c:v>在宅復帰率</c:v>
          </c:tx>
          <c:cat>
            <c:numRef>
              <c:f>Sheet1!$C$5:$X$5</c:f>
              <c:numCache>
                <c:formatCode>yyyy/m</c:formatCode>
                <c:ptCount val="22"/>
                <c:pt idx="0">
                  <c:v>42948</c:v>
                </c:pt>
                <c:pt idx="1">
                  <c:v>42979</c:v>
                </c:pt>
                <c:pt idx="2">
                  <c:v>43009</c:v>
                </c:pt>
                <c:pt idx="3">
                  <c:v>43040</c:v>
                </c:pt>
                <c:pt idx="4">
                  <c:v>43070</c:v>
                </c:pt>
                <c:pt idx="5">
                  <c:v>43101</c:v>
                </c:pt>
                <c:pt idx="6">
                  <c:v>43132</c:v>
                </c:pt>
                <c:pt idx="7">
                  <c:v>43160</c:v>
                </c:pt>
                <c:pt idx="8">
                  <c:v>43191</c:v>
                </c:pt>
                <c:pt idx="9">
                  <c:v>43221</c:v>
                </c:pt>
                <c:pt idx="10">
                  <c:v>43252</c:v>
                </c:pt>
                <c:pt idx="11">
                  <c:v>43282</c:v>
                </c:pt>
                <c:pt idx="12">
                  <c:v>43313</c:v>
                </c:pt>
                <c:pt idx="13">
                  <c:v>43344</c:v>
                </c:pt>
                <c:pt idx="14">
                  <c:v>43374</c:v>
                </c:pt>
                <c:pt idx="15">
                  <c:v>43405</c:v>
                </c:pt>
                <c:pt idx="16">
                  <c:v>43435</c:v>
                </c:pt>
                <c:pt idx="17">
                  <c:v>43466</c:v>
                </c:pt>
                <c:pt idx="18">
                  <c:v>43497</c:v>
                </c:pt>
                <c:pt idx="19">
                  <c:v>43525</c:v>
                </c:pt>
                <c:pt idx="20">
                  <c:v>43556</c:v>
                </c:pt>
                <c:pt idx="21">
                  <c:v>43586</c:v>
                </c:pt>
              </c:numCache>
            </c:numRef>
          </c:cat>
          <c:val>
            <c:numRef>
              <c:f>Sheet1!$C$7:$X$7</c:f>
              <c:numCache>
                <c:formatCode>0%</c:formatCode>
                <c:ptCount val="22"/>
                <c:pt idx="0">
                  <c:v>0.6</c:v>
                </c:pt>
                <c:pt idx="1">
                  <c:v>0.63639999999999997</c:v>
                </c:pt>
                <c:pt idx="2">
                  <c:v>0.7</c:v>
                </c:pt>
                <c:pt idx="3">
                  <c:v>0.45450000000000002</c:v>
                </c:pt>
                <c:pt idx="4">
                  <c:v>0.61109999999999998</c:v>
                </c:pt>
                <c:pt idx="5">
                  <c:v>0.46150000000000002</c:v>
                </c:pt>
                <c:pt idx="6">
                  <c:v>0.5333</c:v>
                </c:pt>
                <c:pt idx="7">
                  <c:v>0.58330000000000004</c:v>
                </c:pt>
                <c:pt idx="8">
                  <c:v>0.53849999999999998</c:v>
                </c:pt>
                <c:pt idx="9">
                  <c:v>0.7</c:v>
                </c:pt>
                <c:pt idx="10">
                  <c:v>0.90910000000000002</c:v>
                </c:pt>
                <c:pt idx="11">
                  <c:v>0.72729999999999995</c:v>
                </c:pt>
                <c:pt idx="12">
                  <c:v>0.70589999999999997</c:v>
                </c:pt>
                <c:pt idx="13">
                  <c:v>0.84619999999999995</c:v>
                </c:pt>
                <c:pt idx="14">
                  <c:v>0.73680000000000001</c:v>
                </c:pt>
                <c:pt idx="15">
                  <c:v>0.8</c:v>
                </c:pt>
                <c:pt idx="16">
                  <c:v>0.82350000000000001</c:v>
                </c:pt>
                <c:pt idx="17">
                  <c:v>1</c:v>
                </c:pt>
                <c:pt idx="18">
                  <c:v>0.83330000000000004</c:v>
                </c:pt>
                <c:pt idx="19">
                  <c:v>0.7</c:v>
                </c:pt>
                <c:pt idx="20">
                  <c:v>0.79</c:v>
                </c:pt>
                <c:pt idx="21">
                  <c:v>0.75</c:v>
                </c:pt>
              </c:numCache>
            </c:numRef>
          </c:val>
        </c:ser>
        <c:dLbls>
          <c:showLegendKey val="0"/>
          <c:showVal val="0"/>
          <c:showCatName val="0"/>
          <c:showSerName val="0"/>
          <c:showPercent val="0"/>
          <c:showBubbleSize val="0"/>
        </c:dLbls>
        <c:axId val="79876864"/>
        <c:axId val="79879552"/>
      </c:areaChart>
      <c:lineChart>
        <c:grouping val="standard"/>
        <c:varyColors val="0"/>
        <c:ser>
          <c:idx val="1"/>
          <c:order val="1"/>
          <c:tx>
            <c:v>前パス平均</c:v>
          </c:tx>
          <c:marker>
            <c:symbol val="none"/>
          </c:marker>
          <c:cat>
            <c:numRef>
              <c:f>Sheet1!$C$5:$X$5</c:f>
              <c:numCache>
                <c:formatCode>yyyy/m</c:formatCode>
                <c:ptCount val="22"/>
                <c:pt idx="0">
                  <c:v>42948</c:v>
                </c:pt>
                <c:pt idx="1">
                  <c:v>42979</c:v>
                </c:pt>
                <c:pt idx="2">
                  <c:v>43009</c:v>
                </c:pt>
                <c:pt idx="3">
                  <c:v>43040</c:v>
                </c:pt>
                <c:pt idx="4">
                  <c:v>43070</c:v>
                </c:pt>
                <c:pt idx="5">
                  <c:v>43101</c:v>
                </c:pt>
                <c:pt idx="6">
                  <c:v>43132</c:v>
                </c:pt>
                <c:pt idx="7">
                  <c:v>43160</c:v>
                </c:pt>
                <c:pt idx="8">
                  <c:v>43191</c:v>
                </c:pt>
                <c:pt idx="9">
                  <c:v>43221</c:v>
                </c:pt>
                <c:pt idx="10">
                  <c:v>43252</c:v>
                </c:pt>
                <c:pt idx="11">
                  <c:v>43282</c:v>
                </c:pt>
                <c:pt idx="12">
                  <c:v>43313</c:v>
                </c:pt>
                <c:pt idx="13">
                  <c:v>43344</c:v>
                </c:pt>
                <c:pt idx="14">
                  <c:v>43374</c:v>
                </c:pt>
                <c:pt idx="15">
                  <c:v>43405</c:v>
                </c:pt>
                <c:pt idx="16">
                  <c:v>43435</c:v>
                </c:pt>
                <c:pt idx="17">
                  <c:v>43466</c:v>
                </c:pt>
                <c:pt idx="18">
                  <c:v>43497</c:v>
                </c:pt>
                <c:pt idx="19">
                  <c:v>43525</c:v>
                </c:pt>
                <c:pt idx="20">
                  <c:v>43556</c:v>
                </c:pt>
                <c:pt idx="21">
                  <c:v>43586</c:v>
                </c:pt>
              </c:numCache>
            </c:numRef>
          </c:cat>
          <c:val>
            <c:numRef>
              <c:f>Sheet1!$C$8:$X$8</c:f>
              <c:numCache>
                <c:formatCode>0%</c:formatCode>
                <c:ptCount val="22"/>
                <c:pt idx="0">
                  <c:v>0.62776153846153848</c:v>
                </c:pt>
                <c:pt idx="1">
                  <c:v>0.62776153846153848</c:v>
                </c:pt>
                <c:pt idx="2">
                  <c:v>0.62776153846153848</c:v>
                </c:pt>
                <c:pt idx="3">
                  <c:v>0.62776153846153848</c:v>
                </c:pt>
                <c:pt idx="4">
                  <c:v>0.62776153846153848</c:v>
                </c:pt>
                <c:pt idx="5">
                  <c:v>0.62776153846153848</c:v>
                </c:pt>
                <c:pt idx="6">
                  <c:v>0.62776153846153848</c:v>
                </c:pt>
                <c:pt idx="7">
                  <c:v>0.62776153846153848</c:v>
                </c:pt>
                <c:pt idx="8">
                  <c:v>0.62776153846153848</c:v>
                </c:pt>
                <c:pt idx="9">
                  <c:v>0.62776153846153848</c:v>
                </c:pt>
                <c:pt idx="10">
                  <c:v>0.62776153846153848</c:v>
                </c:pt>
                <c:pt idx="11">
                  <c:v>0.62776153846153848</c:v>
                </c:pt>
                <c:pt idx="12">
                  <c:v>0.62776153846153848</c:v>
                </c:pt>
                <c:pt idx="13">
                  <c:v>0.62776153846153848</c:v>
                </c:pt>
              </c:numCache>
            </c:numRef>
          </c:val>
          <c:smooth val="0"/>
        </c:ser>
        <c:ser>
          <c:idx val="2"/>
          <c:order val="2"/>
          <c:tx>
            <c:v>新パス平均</c:v>
          </c:tx>
          <c:marker>
            <c:symbol val="none"/>
          </c:marker>
          <c:cat>
            <c:numRef>
              <c:f>Sheet1!$C$5:$X$5</c:f>
              <c:numCache>
                <c:formatCode>yyyy/m</c:formatCode>
                <c:ptCount val="22"/>
                <c:pt idx="0">
                  <c:v>42948</c:v>
                </c:pt>
                <c:pt idx="1">
                  <c:v>42979</c:v>
                </c:pt>
                <c:pt idx="2">
                  <c:v>43009</c:v>
                </c:pt>
                <c:pt idx="3">
                  <c:v>43040</c:v>
                </c:pt>
                <c:pt idx="4">
                  <c:v>43070</c:v>
                </c:pt>
                <c:pt idx="5">
                  <c:v>43101</c:v>
                </c:pt>
                <c:pt idx="6">
                  <c:v>43132</c:v>
                </c:pt>
                <c:pt idx="7">
                  <c:v>43160</c:v>
                </c:pt>
                <c:pt idx="8">
                  <c:v>43191</c:v>
                </c:pt>
                <c:pt idx="9">
                  <c:v>43221</c:v>
                </c:pt>
                <c:pt idx="10">
                  <c:v>43252</c:v>
                </c:pt>
                <c:pt idx="11">
                  <c:v>43282</c:v>
                </c:pt>
                <c:pt idx="12">
                  <c:v>43313</c:v>
                </c:pt>
                <c:pt idx="13">
                  <c:v>43344</c:v>
                </c:pt>
                <c:pt idx="14">
                  <c:v>43374</c:v>
                </c:pt>
                <c:pt idx="15">
                  <c:v>43405</c:v>
                </c:pt>
                <c:pt idx="16">
                  <c:v>43435</c:v>
                </c:pt>
                <c:pt idx="17">
                  <c:v>43466</c:v>
                </c:pt>
                <c:pt idx="18">
                  <c:v>43497</c:v>
                </c:pt>
                <c:pt idx="19">
                  <c:v>43525</c:v>
                </c:pt>
                <c:pt idx="20">
                  <c:v>43556</c:v>
                </c:pt>
                <c:pt idx="21">
                  <c:v>43586</c:v>
                </c:pt>
              </c:numCache>
            </c:numRef>
          </c:cat>
          <c:val>
            <c:numRef>
              <c:f>Sheet1!$C$9:$X$9</c:f>
              <c:numCache>
                <c:formatCode>General</c:formatCode>
                <c:ptCount val="22"/>
                <c:pt idx="13" formatCode="0%">
                  <c:v>0.80886666666666673</c:v>
                </c:pt>
                <c:pt idx="14" formatCode="0%">
                  <c:v>0.80886666666666673</c:v>
                </c:pt>
                <c:pt idx="15" formatCode="0%">
                  <c:v>0.80886666666666673</c:v>
                </c:pt>
                <c:pt idx="16" formatCode="0%">
                  <c:v>0.80886666666666673</c:v>
                </c:pt>
                <c:pt idx="17" formatCode="0%">
                  <c:v>0.80886666666666673</c:v>
                </c:pt>
                <c:pt idx="18" formatCode="0%">
                  <c:v>0.80886666666666673</c:v>
                </c:pt>
                <c:pt idx="19" formatCode="0%">
                  <c:v>0.80886666666666673</c:v>
                </c:pt>
                <c:pt idx="20" formatCode="0%">
                  <c:v>0.80886666666666673</c:v>
                </c:pt>
                <c:pt idx="21" formatCode="0%">
                  <c:v>0.80886666666666673</c:v>
                </c:pt>
              </c:numCache>
            </c:numRef>
          </c:val>
          <c:smooth val="0"/>
        </c:ser>
        <c:dLbls>
          <c:showLegendKey val="0"/>
          <c:showVal val="0"/>
          <c:showCatName val="0"/>
          <c:showSerName val="0"/>
          <c:showPercent val="0"/>
          <c:showBubbleSize val="0"/>
        </c:dLbls>
        <c:marker val="1"/>
        <c:smooth val="0"/>
        <c:axId val="79876864"/>
        <c:axId val="79879552"/>
      </c:lineChart>
      <c:dateAx>
        <c:axId val="79876864"/>
        <c:scaling>
          <c:orientation val="minMax"/>
        </c:scaling>
        <c:delete val="0"/>
        <c:axPos val="b"/>
        <c:numFmt formatCode="yyyy/m" sourceLinked="1"/>
        <c:majorTickMark val="out"/>
        <c:minorTickMark val="none"/>
        <c:tickLblPos val="nextTo"/>
        <c:crossAx val="79879552"/>
        <c:crosses val="autoZero"/>
        <c:auto val="1"/>
        <c:lblOffset val="100"/>
        <c:baseTimeUnit val="months"/>
      </c:dateAx>
      <c:valAx>
        <c:axId val="79879552"/>
        <c:scaling>
          <c:orientation val="minMax"/>
          <c:max val="1"/>
          <c:min val="0.4"/>
        </c:scaling>
        <c:delete val="0"/>
        <c:axPos val="l"/>
        <c:majorGridlines/>
        <c:numFmt formatCode="0%" sourceLinked="1"/>
        <c:majorTickMark val="out"/>
        <c:minorTickMark val="none"/>
        <c:tickLblPos val="nextTo"/>
        <c:crossAx val="7987686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Sheet1!$C$37</c:f>
              <c:strCache>
                <c:ptCount val="1"/>
                <c:pt idx="0">
                  <c:v>2018/11/1</c:v>
                </c:pt>
              </c:strCache>
            </c:strRef>
          </c:tx>
          <c:invertIfNegative val="0"/>
          <c:cat>
            <c:strRef>
              <c:f>Sheet1!$B$38:$B$42</c:f>
              <c:strCache>
                <c:ptCount val="5"/>
                <c:pt idx="0">
                  <c:v>退院まで複雑さを感じない</c:v>
                </c:pt>
                <c:pt idx="1">
                  <c:v>各種評価出来ている</c:v>
                </c:pt>
                <c:pt idx="2">
                  <c:v>パスは必要</c:v>
                </c:pt>
                <c:pt idx="3">
                  <c:v>ICが出来ている</c:v>
                </c:pt>
                <c:pt idx="4">
                  <c:v>連携できている</c:v>
                </c:pt>
              </c:strCache>
            </c:strRef>
          </c:cat>
          <c:val>
            <c:numRef>
              <c:f>Sheet1!$C$38:$C$42</c:f>
              <c:numCache>
                <c:formatCode>General</c:formatCode>
                <c:ptCount val="5"/>
                <c:pt idx="0">
                  <c:v>2.31</c:v>
                </c:pt>
                <c:pt idx="1">
                  <c:v>2.31</c:v>
                </c:pt>
                <c:pt idx="2">
                  <c:v>2.38</c:v>
                </c:pt>
                <c:pt idx="3">
                  <c:v>2.38</c:v>
                </c:pt>
                <c:pt idx="4">
                  <c:v>3.31</c:v>
                </c:pt>
              </c:numCache>
            </c:numRef>
          </c:val>
        </c:ser>
        <c:ser>
          <c:idx val="1"/>
          <c:order val="1"/>
          <c:tx>
            <c:strRef>
              <c:f>Sheet1!$D$37</c:f>
              <c:strCache>
                <c:ptCount val="1"/>
                <c:pt idx="0">
                  <c:v>2019/4/1</c:v>
                </c:pt>
              </c:strCache>
            </c:strRef>
          </c:tx>
          <c:invertIfNegative val="0"/>
          <c:cat>
            <c:strRef>
              <c:f>Sheet1!$B$38:$B$42</c:f>
              <c:strCache>
                <c:ptCount val="5"/>
                <c:pt idx="0">
                  <c:v>退院まで複雑さを感じない</c:v>
                </c:pt>
                <c:pt idx="1">
                  <c:v>各種評価出来ている</c:v>
                </c:pt>
                <c:pt idx="2">
                  <c:v>パスは必要</c:v>
                </c:pt>
                <c:pt idx="3">
                  <c:v>ICが出来ている</c:v>
                </c:pt>
                <c:pt idx="4">
                  <c:v>連携できている</c:v>
                </c:pt>
              </c:strCache>
            </c:strRef>
          </c:cat>
          <c:val>
            <c:numRef>
              <c:f>Sheet1!$D$38:$D$42</c:f>
              <c:numCache>
                <c:formatCode>General</c:formatCode>
                <c:ptCount val="5"/>
                <c:pt idx="0">
                  <c:v>3.33</c:v>
                </c:pt>
                <c:pt idx="1">
                  <c:v>3.17</c:v>
                </c:pt>
                <c:pt idx="2">
                  <c:v>2.69</c:v>
                </c:pt>
                <c:pt idx="3">
                  <c:v>2.31</c:v>
                </c:pt>
                <c:pt idx="4">
                  <c:v>3.9299999999999997</c:v>
                </c:pt>
              </c:numCache>
            </c:numRef>
          </c:val>
        </c:ser>
        <c:ser>
          <c:idx val="2"/>
          <c:order val="2"/>
          <c:tx>
            <c:strRef>
              <c:f>Sheet1!$E$37</c:f>
              <c:strCache>
                <c:ptCount val="1"/>
                <c:pt idx="0">
                  <c:v>2019/7/1</c:v>
                </c:pt>
              </c:strCache>
            </c:strRef>
          </c:tx>
          <c:invertIfNegative val="0"/>
          <c:cat>
            <c:strRef>
              <c:f>Sheet1!$B$38:$B$42</c:f>
              <c:strCache>
                <c:ptCount val="5"/>
                <c:pt idx="0">
                  <c:v>退院まで複雑さを感じない</c:v>
                </c:pt>
                <c:pt idx="1">
                  <c:v>各種評価出来ている</c:v>
                </c:pt>
                <c:pt idx="2">
                  <c:v>パスは必要</c:v>
                </c:pt>
                <c:pt idx="3">
                  <c:v>ICが出来ている</c:v>
                </c:pt>
                <c:pt idx="4">
                  <c:v>連携できている</c:v>
                </c:pt>
              </c:strCache>
            </c:strRef>
          </c:cat>
          <c:val>
            <c:numRef>
              <c:f>Sheet1!$E$38:$E$42</c:f>
              <c:numCache>
                <c:formatCode>General</c:formatCode>
                <c:ptCount val="5"/>
                <c:pt idx="0">
                  <c:v>3.08</c:v>
                </c:pt>
                <c:pt idx="1">
                  <c:v>3.33</c:v>
                </c:pt>
                <c:pt idx="2">
                  <c:v>3</c:v>
                </c:pt>
                <c:pt idx="3">
                  <c:v>3.08</c:v>
                </c:pt>
                <c:pt idx="4">
                  <c:v>3.92</c:v>
                </c:pt>
              </c:numCache>
            </c:numRef>
          </c:val>
        </c:ser>
        <c:dLbls>
          <c:showLegendKey val="0"/>
          <c:showVal val="0"/>
          <c:showCatName val="0"/>
          <c:showSerName val="0"/>
          <c:showPercent val="0"/>
          <c:showBubbleSize val="0"/>
        </c:dLbls>
        <c:gapWidth val="150"/>
        <c:axId val="80124160"/>
        <c:axId val="80125952"/>
      </c:barChart>
      <c:catAx>
        <c:axId val="80124160"/>
        <c:scaling>
          <c:orientation val="minMax"/>
        </c:scaling>
        <c:delete val="0"/>
        <c:axPos val="b"/>
        <c:numFmt formatCode="m/d/yyyy" sourceLinked="1"/>
        <c:majorTickMark val="out"/>
        <c:minorTickMark val="none"/>
        <c:tickLblPos val="nextTo"/>
        <c:txPr>
          <a:bodyPr/>
          <a:lstStyle/>
          <a:p>
            <a:pPr>
              <a:defRPr spc="-100" baseline="0"/>
            </a:pPr>
            <a:endParaRPr lang="ja-JP"/>
          </a:p>
        </c:txPr>
        <c:crossAx val="80125952"/>
        <c:crosses val="autoZero"/>
        <c:auto val="1"/>
        <c:lblAlgn val="ctr"/>
        <c:lblOffset val="100"/>
        <c:noMultiLvlLbl val="0"/>
      </c:catAx>
      <c:valAx>
        <c:axId val="80125952"/>
        <c:scaling>
          <c:orientation val="minMax"/>
          <c:max val="5"/>
        </c:scaling>
        <c:delete val="0"/>
        <c:axPos val="l"/>
        <c:majorGridlines/>
        <c:minorGridlines/>
        <c:numFmt formatCode="General" sourceLinked="1"/>
        <c:majorTickMark val="out"/>
        <c:minorTickMark val="none"/>
        <c:tickLblPos val="nextTo"/>
        <c:crossAx val="80124160"/>
        <c:crosses val="autoZero"/>
        <c:crossBetween val="between"/>
        <c:majorUnit val="1"/>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Sheet1!$C$37</c:f>
              <c:strCache>
                <c:ptCount val="1"/>
                <c:pt idx="0">
                  <c:v>2018/11/1</c:v>
                </c:pt>
              </c:strCache>
            </c:strRef>
          </c:tx>
          <c:cat>
            <c:strRef>
              <c:f>Sheet1!$B$38:$B$42</c:f>
              <c:strCache>
                <c:ptCount val="5"/>
                <c:pt idx="0">
                  <c:v>退院まで複雑さを感じない</c:v>
                </c:pt>
                <c:pt idx="1">
                  <c:v>各種評価出来ている</c:v>
                </c:pt>
                <c:pt idx="2">
                  <c:v>パスは必要</c:v>
                </c:pt>
                <c:pt idx="3">
                  <c:v>ICが出来ている</c:v>
                </c:pt>
                <c:pt idx="4">
                  <c:v>連携できている</c:v>
                </c:pt>
              </c:strCache>
            </c:strRef>
          </c:cat>
          <c:val>
            <c:numRef>
              <c:f>Sheet1!$C$38:$C$42</c:f>
              <c:numCache>
                <c:formatCode>General</c:formatCode>
                <c:ptCount val="5"/>
                <c:pt idx="0">
                  <c:v>2.31</c:v>
                </c:pt>
                <c:pt idx="1">
                  <c:v>2.31</c:v>
                </c:pt>
                <c:pt idx="2">
                  <c:v>2.38</c:v>
                </c:pt>
                <c:pt idx="3">
                  <c:v>2.38</c:v>
                </c:pt>
                <c:pt idx="4">
                  <c:v>3.31</c:v>
                </c:pt>
              </c:numCache>
            </c:numRef>
          </c:val>
        </c:ser>
        <c:ser>
          <c:idx val="1"/>
          <c:order val="1"/>
          <c:tx>
            <c:strRef>
              <c:f>Sheet1!$D$37</c:f>
              <c:strCache>
                <c:ptCount val="1"/>
                <c:pt idx="0">
                  <c:v>2019/4/1</c:v>
                </c:pt>
              </c:strCache>
            </c:strRef>
          </c:tx>
          <c:cat>
            <c:strRef>
              <c:f>Sheet1!$B$38:$B$42</c:f>
              <c:strCache>
                <c:ptCount val="5"/>
                <c:pt idx="0">
                  <c:v>退院まで複雑さを感じない</c:v>
                </c:pt>
                <c:pt idx="1">
                  <c:v>各種評価出来ている</c:v>
                </c:pt>
                <c:pt idx="2">
                  <c:v>パスは必要</c:v>
                </c:pt>
                <c:pt idx="3">
                  <c:v>ICが出来ている</c:v>
                </c:pt>
                <c:pt idx="4">
                  <c:v>連携できている</c:v>
                </c:pt>
              </c:strCache>
            </c:strRef>
          </c:cat>
          <c:val>
            <c:numRef>
              <c:f>Sheet1!$D$38:$D$42</c:f>
              <c:numCache>
                <c:formatCode>General</c:formatCode>
                <c:ptCount val="5"/>
                <c:pt idx="0">
                  <c:v>3.33</c:v>
                </c:pt>
                <c:pt idx="1">
                  <c:v>3.17</c:v>
                </c:pt>
                <c:pt idx="2">
                  <c:v>2.69</c:v>
                </c:pt>
                <c:pt idx="3">
                  <c:v>2.31</c:v>
                </c:pt>
                <c:pt idx="4">
                  <c:v>3.9299999999999997</c:v>
                </c:pt>
              </c:numCache>
            </c:numRef>
          </c:val>
        </c:ser>
        <c:ser>
          <c:idx val="2"/>
          <c:order val="2"/>
          <c:tx>
            <c:strRef>
              <c:f>Sheet1!$E$37</c:f>
              <c:strCache>
                <c:ptCount val="1"/>
                <c:pt idx="0">
                  <c:v>2019/7/1</c:v>
                </c:pt>
              </c:strCache>
            </c:strRef>
          </c:tx>
          <c:cat>
            <c:strRef>
              <c:f>Sheet1!$B$38:$B$42</c:f>
              <c:strCache>
                <c:ptCount val="5"/>
                <c:pt idx="0">
                  <c:v>退院まで複雑さを感じない</c:v>
                </c:pt>
                <c:pt idx="1">
                  <c:v>各種評価出来ている</c:v>
                </c:pt>
                <c:pt idx="2">
                  <c:v>パスは必要</c:v>
                </c:pt>
                <c:pt idx="3">
                  <c:v>ICが出来ている</c:v>
                </c:pt>
                <c:pt idx="4">
                  <c:v>連携できている</c:v>
                </c:pt>
              </c:strCache>
            </c:strRef>
          </c:cat>
          <c:val>
            <c:numRef>
              <c:f>Sheet1!$E$38:$E$42</c:f>
              <c:numCache>
                <c:formatCode>General</c:formatCode>
                <c:ptCount val="5"/>
                <c:pt idx="0">
                  <c:v>3.08</c:v>
                </c:pt>
                <c:pt idx="1">
                  <c:v>3.33</c:v>
                </c:pt>
                <c:pt idx="2">
                  <c:v>3</c:v>
                </c:pt>
                <c:pt idx="3">
                  <c:v>3.08</c:v>
                </c:pt>
                <c:pt idx="4">
                  <c:v>3.92</c:v>
                </c:pt>
              </c:numCache>
            </c:numRef>
          </c:val>
        </c:ser>
        <c:dLbls>
          <c:showLegendKey val="0"/>
          <c:showVal val="0"/>
          <c:showCatName val="0"/>
          <c:showSerName val="0"/>
          <c:showPercent val="0"/>
          <c:showBubbleSize val="0"/>
        </c:dLbls>
        <c:axId val="80159872"/>
        <c:axId val="80161408"/>
      </c:radarChart>
      <c:catAx>
        <c:axId val="80159872"/>
        <c:scaling>
          <c:orientation val="minMax"/>
        </c:scaling>
        <c:delete val="0"/>
        <c:axPos val="b"/>
        <c:majorGridlines/>
        <c:majorTickMark val="out"/>
        <c:minorTickMark val="none"/>
        <c:tickLblPos val="nextTo"/>
        <c:crossAx val="80161408"/>
        <c:crosses val="autoZero"/>
        <c:auto val="1"/>
        <c:lblAlgn val="ctr"/>
        <c:lblOffset val="100"/>
        <c:noMultiLvlLbl val="0"/>
      </c:catAx>
      <c:valAx>
        <c:axId val="80161408"/>
        <c:scaling>
          <c:orientation val="minMax"/>
          <c:max val="5"/>
        </c:scaling>
        <c:delete val="0"/>
        <c:axPos val="l"/>
        <c:majorGridlines/>
        <c:numFmt formatCode="General" sourceLinked="1"/>
        <c:majorTickMark val="cross"/>
        <c:minorTickMark val="none"/>
        <c:tickLblPos val="nextTo"/>
        <c:crossAx val="8015987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在宅復帰率</c:v>
          </c:tx>
          <c:invertIfNegative val="0"/>
          <c:cat>
            <c:numRef>
              <c:f>Sheet1!$C$5:$X$5</c:f>
              <c:numCache>
                <c:formatCode>yyyy/m</c:formatCode>
                <c:ptCount val="22"/>
                <c:pt idx="0">
                  <c:v>42948</c:v>
                </c:pt>
                <c:pt idx="1">
                  <c:v>42979</c:v>
                </c:pt>
                <c:pt idx="2">
                  <c:v>43009</c:v>
                </c:pt>
                <c:pt idx="3">
                  <c:v>43040</c:v>
                </c:pt>
                <c:pt idx="4">
                  <c:v>43070</c:v>
                </c:pt>
                <c:pt idx="5">
                  <c:v>43101</c:v>
                </c:pt>
                <c:pt idx="6">
                  <c:v>43132</c:v>
                </c:pt>
                <c:pt idx="7">
                  <c:v>43160</c:v>
                </c:pt>
                <c:pt idx="8">
                  <c:v>43191</c:v>
                </c:pt>
                <c:pt idx="9">
                  <c:v>43221</c:v>
                </c:pt>
                <c:pt idx="10">
                  <c:v>43252</c:v>
                </c:pt>
                <c:pt idx="11">
                  <c:v>43282</c:v>
                </c:pt>
                <c:pt idx="12">
                  <c:v>43313</c:v>
                </c:pt>
                <c:pt idx="13">
                  <c:v>43344</c:v>
                </c:pt>
                <c:pt idx="14">
                  <c:v>43374</c:v>
                </c:pt>
                <c:pt idx="15">
                  <c:v>43405</c:v>
                </c:pt>
                <c:pt idx="16">
                  <c:v>43435</c:v>
                </c:pt>
                <c:pt idx="17">
                  <c:v>43466</c:v>
                </c:pt>
                <c:pt idx="18">
                  <c:v>43497</c:v>
                </c:pt>
                <c:pt idx="19">
                  <c:v>43525</c:v>
                </c:pt>
                <c:pt idx="20">
                  <c:v>43556</c:v>
                </c:pt>
                <c:pt idx="21">
                  <c:v>43586</c:v>
                </c:pt>
              </c:numCache>
            </c:numRef>
          </c:cat>
          <c:val>
            <c:numRef>
              <c:f>Sheet1!$C$7:$X$7</c:f>
              <c:numCache>
                <c:formatCode>0%</c:formatCode>
                <c:ptCount val="22"/>
                <c:pt idx="0">
                  <c:v>0.6</c:v>
                </c:pt>
                <c:pt idx="1">
                  <c:v>0.63639999999999997</c:v>
                </c:pt>
                <c:pt idx="2">
                  <c:v>0.7</c:v>
                </c:pt>
                <c:pt idx="3">
                  <c:v>0.45450000000000002</c:v>
                </c:pt>
                <c:pt idx="4">
                  <c:v>0.61109999999999998</c:v>
                </c:pt>
                <c:pt idx="5">
                  <c:v>0.46150000000000002</c:v>
                </c:pt>
                <c:pt idx="6">
                  <c:v>0.5333</c:v>
                </c:pt>
                <c:pt idx="7">
                  <c:v>0.58330000000000004</c:v>
                </c:pt>
                <c:pt idx="8">
                  <c:v>0.53849999999999998</c:v>
                </c:pt>
                <c:pt idx="9">
                  <c:v>0.7</c:v>
                </c:pt>
                <c:pt idx="10">
                  <c:v>0.90910000000000002</c:v>
                </c:pt>
                <c:pt idx="11">
                  <c:v>0.72729999999999995</c:v>
                </c:pt>
                <c:pt idx="12">
                  <c:v>0.70589999999999997</c:v>
                </c:pt>
                <c:pt idx="13">
                  <c:v>0.84619999999999995</c:v>
                </c:pt>
                <c:pt idx="14">
                  <c:v>0.73680000000000001</c:v>
                </c:pt>
                <c:pt idx="15">
                  <c:v>0.8</c:v>
                </c:pt>
                <c:pt idx="16">
                  <c:v>0.82350000000000001</c:v>
                </c:pt>
                <c:pt idx="17">
                  <c:v>1</c:v>
                </c:pt>
                <c:pt idx="18">
                  <c:v>0.83330000000000004</c:v>
                </c:pt>
                <c:pt idx="19">
                  <c:v>0.7</c:v>
                </c:pt>
                <c:pt idx="20">
                  <c:v>0.79</c:v>
                </c:pt>
                <c:pt idx="21">
                  <c:v>0.75</c:v>
                </c:pt>
              </c:numCache>
            </c:numRef>
          </c:val>
        </c:ser>
        <c:dLbls>
          <c:showLegendKey val="0"/>
          <c:showVal val="0"/>
          <c:showCatName val="0"/>
          <c:showSerName val="0"/>
          <c:showPercent val="0"/>
          <c:showBubbleSize val="0"/>
        </c:dLbls>
        <c:gapWidth val="150"/>
        <c:axId val="80177792"/>
        <c:axId val="80195968"/>
      </c:barChart>
      <c:lineChart>
        <c:grouping val="standard"/>
        <c:varyColors val="0"/>
        <c:ser>
          <c:idx val="1"/>
          <c:order val="1"/>
          <c:tx>
            <c:v>前パス平均</c:v>
          </c:tx>
          <c:marker>
            <c:symbol val="none"/>
          </c:marker>
          <c:cat>
            <c:numRef>
              <c:f>Sheet1!$C$5:$X$5</c:f>
              <c:numCache>
                <c:formatCode>yyyy/m</c:formatCode>
                <c:ptCount val="22"/>
                <c:pt idx="0">
                  <c:v>42948</c:v>
                </c:pt>
                <c:pt idx="1">
                  <c:v>42979</c:v>
                </c:pt>
                <c:pt idx="2">
                  <c:v>43009</c:v>
                </c:pt>
                <c:pt idx="3">
                  <c:v>43040</c:v>
                </c:pt>
                <c:pt idx="4">
                  <c:v>43070</c:v>
                </c:pt>
                <c:pt idx="5">
                  <c:v>43101</c:v>
                </c:pt>
                <c:pt idx="6">
                  <c:v>43132</c:v>
                </c:pt>
                <c:pt idx="7">
                  <c:v>43160</c:v>
                </c:pt>
                <c:pt idx="8">
                  <c:v>43191</c:v>
                </c:pt>
                <c:pt idx="9">
                  <c:v>43221</c:v>
                </c:pt>
                <c:pt idx="10">
                  <c:v>43252</c:v>
                </c:pt>
                <c:pt idx="11">
                  <c:v>43282</c:v>
                </c:pt>
                <c:pt idx="12">
                  <c:v>43313</c:v>
                </c:pt>
                <c:pt idx="13">
                  <c:v>43344</c:v>
                </c:pt>
                <c:pt idx="14">
                  <c:v>43374</c:v>
                </c:pt>
                <c:pt idx="15">
                  <c:v>43405</c:v>
                </c:pt>
                <c:pt idx="16">
                  <c:v>43435</c:v>
                </c:pt>
                <c:pt idx="17">
                  <c:v>43466</c:v>
                </c:pt>
                <c:pt idx="18">
                  <c:v>43497</c:v>
                </c:pt>
                <c:pt idx="19">
                  <c:v>43525</c:v>
                </c:pt>
                <c:pt idx="20">
                  <c:v>43556</c:v>
                </c:pt>
                <c:pt idx="21">
                  <c:v>43586</c:v>
                </c:pt>
              </c:numCache>
            </c:numRef>
          </c:cat>
          <c:val>
            <c:numRef>
              <c:f>Sheet1!$C$8:$X$8</c:f>
              <c:numCache>
                <c:formatCode>0%</c:formatCode>
                <c:ptCount val="22"/>
                <c:pt idx="0">
                  <c:v>0.62776153846153848</c:v>
                </c:pt>
                <c:pt idx="1">
                  <c:v>0.62776153846153848</c:v>
                </c:pt>
                <c:pt idx="2">
                  <c:v>0.62776153846153848</c:v>
                </c:pt>
                <c:pt idx="3">
                  <c:v>0.62776153846153848</c:v>
                </c:pt>
                <c:pt idx="4">
                  <c:v>0.62776153846153848</c:v>
                </c:pt>
                <c:pt idx="5">
                  <c:v>0.62776153846153848</c:v>
                </c:pt>
                <c:pt idx="6">
                  <c:v>0.62776153846153848</c:v>
                </c:pt>
                <c:pt idx="7">
                  <c:v>0.62776153846153848</c:v>
                </c:pt>
                <c:pt idx="8">
                  <c:v>0.62776153846153848</c:v>
                </c:pt>
                <c:pt idx="9">
                  <c:v>0.62776153846153848</c:v>
                </c:pt>
                <c:pt idx="10">
                  <c:v>0.62776153846153848</c:v>
                </c:pt>
                <c:pt idx="11">
                  <c:v>0.62776153846153848</c:v>
                </c:pt>
                <c:pt idx="12">
                  <c:v>0.62776153846153848</c:v>
                </c:pt>
                <c:pt idx="13">
                  <c:v>0.62776153846153848</c:v>
                </c:pt>
              </c:numCache>
            </c:numRef>
          </c:val>
          <c:smooth val="0"/>
        </c:ser>
        <c:ser>
          <c:idx val="2"/>
          <c:order val="2"/>
          <c:tx>
            <c:v>新パス平均</c:v>
          </c:tx>
          <c:marker>
            <c:symbol val="none"/>
          </c:marker>
          <c:cat>
            <c:numRef>
              <c:f>Sheet1!$C$5:$X$5</c:f>
              <c:numCache>
                <c:formatCode>yyyy/m</c:formatCode>
                <c:ptCount val="22"/>
                <c:pt idx="0">
                  <c:v>42948</c:v>
                </c:pt>
                <c:pt idx="1">
                  <c:v>42979</c:v>
                </c:pt>
                <c:pt idx="2">
                  <c:v>43009</c:v>
                </c:pt>
                <c:pt idx="3">
                  <c:v>43040</c:v>
                </c:pt>
                <c:pt idx="4">
                  <c:v>43070</c:v>
                </c:pt>
                <c:pt idx="5">
                  <c:v>43101</c:v>
                </c:pt>
                <c:pt idx="6">
                  <c:v>43132</c:v>
                </c:pt>
                <c:pt idx="7">
                  <c:v>43160</c:v>
                </c:pt>
                <c:pt idx="8">
                  <c:v>43191</c:v>
                </c:pt>
                <c:pt idx="9">
                  <c:v>43221</c:v>
                </c:pt>
                <c:pt idx="10">
                  <c:v>43252</c:v>
                </c:pt>
                <c:pt idx="11">
                  <c:v>43282</c:v>
                </c:pt>
                <c:pt idx="12">
                  <c:v>43313</c:v>
                </c:pt>
                <c:pt idx="13">
                  <c:v>43344</c:v>
                </c:pt>
                <c:pt idx="14">
                  <c:v>43374</c:v>
                </c:pt>
                <c:pt idx="15">
                  <c:v>43405</c:v>
                </c:pt>
                <c:pt idx="16">
                  <c:v>43435</c:v>
                </c:pt>
                <c:pt idx="17">
                  <c:v>43466</c:v>
                </c:pt>
                <c:pt idx="18">
                  <c:v>43497</c:v>
                </c:pt>
                <c:pt idx="19">
                  <c:v>43525</c:v>
                </c:pt>
                <c:pt idx="20">
                  <c:v>43556</c:v>
                </c:pt>
                <c:pt idx="21">
                  <c:v>43586</c:v>
                </c:pt>
              </c:numCache>
            </c:numRef>
          </c:cat>
          <c:val>
            <c:numRef>
              <c:f>Sheet1!$C$9:$X$9</c:f>
              <c:numCache>
                <c:formatCode>General</c:formatCode>
                <c:ptCount val="22"/>
                <c:pt idx="13" formatCode="0%">
                  <c:v>0.80886666666666673</c:v>
                </c:pt>
                <c:pt idx="14" formatCode="0%">
                  <c:v>0.80886666666666673</c:v>
                </c:pt>
                <c:pt idx="15" formatCode="0%">
                  <c:v>0.80886666666666673</c:v>
                </c:pt>
                <c:pt idx="16" formatCode="0%">
                  <c:v>0.80886666666666673</c:v>
                </c:pt>
                <c:pt idx="17" formatCode="0%">
                  <c:v>0.80886666666666673</c:v>
                </c:pt>
                <c:pt idx="18" formatCode="0%">
                  <c:v>0.80886666666666673</c:v>
                </c:pt>
                <c:pt idx="19" formatCode="0%">
                  <c:v>0.80886666666666673</c:v>
                </c:pt>
                <c:pt idx="20" formatCode="0%">
                  <c:v>0.80886666666666673</c:v>
                </c:pt>
                <c:pt idx="21" formatCode="0%">
                  <c:v>0.80886666666666673</c:v>
                </c:pt>
              </c:numCache>
            </c:numRef>
          </c:val>
          <c:smooth val="0"/>
        </c:ser>
        <c:dLbls>
          <c:showLegendKey val="0"/>
          <c:showVal val="0"/>
          <c:showCatName val="0"/>
          <c:showSerName val="0"/>
          <c:showPercent val="0"/>
          <c:showBubbleSize val="0"/>
        </c:dLbls>
        <c:marker val="1"/>
        <c:smooth val="0"/>
        <c:axId val="80177792"/>
        <c:axId val="80195968"/>
      </c:lineChart>
      <c:dateAx>
        <c:axId val="80177792"/>
        <c:scaling>
          <c:orientation val="minMax"/>
        </c:scaling>
        <c:delete val="0"/>
        <c:axPos val="b"/>
        <c:numFmt formatCode="yyyy/m" sourceLinked="1"/>
        <c:majorTickMark val="out"/>
        <c:minorTickMark val="none"/>
        <c:tickLblPos val="nextTo"/>
        <c:crossAx val="80195968"/>
        <c:crosses val="autoZero"/>
        <c:auto val="1"/>
        <c:lblOffset val="100"/>
        <c:baseTimeUnit val="months"/>
      </c:dateAx>
      <c:valAx>
        <c:axId val="80195968"/>
        <c:scaling>
          <c:orientation val="minMax"/>
          <c:max val="1"/>
          <c:min val="0.4"/>
        </c:scaling>
        <c:delete val="0"/>
        <c:axPos val="l"/>
        <c:majorGridlines/>
        <c:minorGridlines/>
        <c:numFmt formatCode="0%" sourceLinked="1"/>
        <c:majorTickMark val="out"/>
        <c:minorTickMark val="none"/>
        <c:tickLblPos val="low"/>
        <c:crossAx val="8017779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19050</xdr:colOff>
      <xdr:row>20</xdr:row>
      <xdr:rowOff>108585</xdr:rowOff>
    </xdr:from>
    <xdr:to>
      <xdr:col>10</xdr:col>
      <xdr:colOff>680085</xdr:colOff>
      <xdr:row>25</xdr:row>
      <xdr:rowOff>2040255</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1095375</xdr:colOff>
      <xdr:row>43</xdr:row>
      <xdr:rowOff>66674</xdr:rowOff>
    </xdr:from>
    <xdr:to>
      <xdr:col>7</xdr:col>
      <xdr:colOff>47625</xdr:colOff>
      <xdr:row>63</xdr:row>
      <xdr:rowOff>60959</xdr:rowOff>
    </xdr:to>
    <xdr:graphicFrame macro="">
      <xdr:nvGraphicFramePr>
        <xdr:cNvPr id="15" name="グラフ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201930</xdr:colOff>
      <xdr:row>33</xdr:row>
      <xdr:rowOff>9524</xdr:rowOff>
    </xdr:from>
    <xdr:to>
      <xdr:col>22</xdr:col>
      <xdr:colOff>274320</xdr:colOff>
      <xdr:row>52</xdr:row>
      <xdr:rowOff>167639</xdr:rowOff>
    </xdr:to>
    <xdr:graphicFrame macro="">
      <xdr:nvGraphicFramePr>
        <xdr:cNvPr id="23" name="グラフ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xdr:row>
      <xdr:rowOff>45720</xdr:rowOff>
    </xdr:from>
    <xdr:to>
      <xdr:col>10</xdr:col>
      <xdr:colOff>661035</xdr:colOff>
      <xdr:row>19</xdr:row>
      <xdr:rowOff>91440</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1100999</xdr:colOff>
      <xdr:row>43</xdr:row>
      <xdr:rowOff>70448</xdr:rowOff>
    </xdr:from>
    <xdr:ext cx="484043" cy="292452"/>
    <xdr:sp macro="" textlink="">
      <xdr:nvSpPr>
        <xdr:cNvPr id="2" name="正方形/長方形 1"/>
        <xdr:cNvSpPr/>
      </xdr:nvSpPr>
      <xdr:spPr>
        <a:xfrm>
          <a:off x="2367824" y="9395423"/>
          <a:ext cx="484043" cy="292452"/>
        </a:xfrm>
        <a:prstGeom prst="rect">
          <a:avLst/>
        </a:prstGeom>
        <a:noFill/>
      </xdr:spPr>
      <xdr:txBody>
        <a:bodyPr wrap="none" lIns="91440" tIns="45720" rIns="91440" bIns="45720">
          <a:spAutoFit/>
        </a:bodyPr>
        <a:lstStyle/>
        <a:p>
          <a:pPr algn="ctr"/>
          <a:r>
            <a:rPr lang="ja-JP" altLang="en-US" sz="1200" b="0" cap="none" spc="0">
              <a:ln w="17780" cmpd="sng">
                <a:noFill/>
                <a:prstDash val="solid"/>
                <a:miter lim="800000"/>
              </a:ln>
              <a:solidFill>
                <a:sysClr val="windowText" lastClr="000000"/>
              </a:solidFill>
              <a:effectLst/>
            </a:rPr>
            <a:t>はい</a:t>
          </a:r>
        </a:p>
      </xdr:txBody>
    </xdr:sp>
    <xdr:clientData/>
  </xdr:oneCellAnchor>
  <xdr:oneCellAnchor>
    <xdr:from>
      <xdr:col>1</xdr:col>
      <xdr:colOff>1039656</xdr:colOff>
      <xdr:row>55</xdr:row>
      <xdr:rowOff>114300</xdr:rowOff>
    </xdr:from>
    <xdr:ext cx="614528" cy="292452"/>
    <xdr:sp macro="" textlink="">
      <xdr:nvSpPr>
        <xdr:cNvPr id="9" name="正方形/長方形 8"/>
        <xdr:cNvSpPr/>
      </xdr:nvSpPr>
      <xdr:spPr>
        <a:xfrm>
          <a:off x="2306481" y="11496675"/>
          <a:ext cx="614528" cy="292452"/>
        </a:xfrm>
        <a:prstGeom prst="rect">
          <a:avLst/>
        </a:prstGeom>
        <a:noFill/>
      </xdr:spPr>
      <xdr:txBody>
        <a:bodyPr wrap="none" lIns="91440" tIns="45720" rIns="91440" bIns="45720">
          <a:spAutoFit/>
        </a:bodyPr>
        <a:lstStyle/>
        <a:p>
          <a:pPr algn="ctr"/>
          <a:r>
            <a:rPr lang="ja-JP" altLang="en-US" sz="1200" b="0" cap="none" spc="0">
              <a:ln w="17780" cmpd="sng">
                <a:noFill/>
                <a:prstDash val="solid"/>
                <a:miter lim="800000"/>
              </a:ln>
              <a:solidFill>
                <a:sysClr val="windowText" lastClr="000000"/>
              </a:solidFill>
              <a:effectLst/>
            </a:rPr>
            <a:t>いいえ</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8"/>
  <sheetViews>
    <sheetView tabSelected="1" workbookViewId="0">
      <selection activeCell="K67" sqref="A32:K67"/>
    </sheetView>
  </sheetViews>
  <sheetFormatPr defaultRowHeight="13.5" x14ac:dyDescent="0.15"/>
  <cols>
    <col min="1" max="1" width="16.625" customWidth="1"/>
    <col min="2" max="2" width="26.75" customWidth="1"/>
    <col min="3" max="3" width="10.5" bestFit="1" customWidth="1"/>
    <col min="4" max="5" width="9.5" bestFit="1" customWidth="1"/>
    <col min="6" max="6" width="9" customWidth="1"/>
  </cols>
  <sheetData>
    <row r="1" spans="1:30" x14ac:dyDescent="0.15">
      <c r="C1" t="s">
        <v>0</v>
      </c>
    </row>
    <row r="2" spans="1:30" x14ac:dyDescent="0.15">
      <c r="A2" t="s">
        <v>26</v>
      </c>
    </row>
    <row r="3" spans="1:30" x14ac:dyDescent="0.15">
      <c r="C3" t="s">
        <v>1</v>
      </c>
    </row>
    <row r="5" spans="1:30" s="3" customFormat="1" x14ac:dyDescent="0.15">
      <c r="C5" s="5">
        <v>42948</v>
      </c>
      <c r="D5" s="5">
        <v>42979</v>
      </c>
      <c r="E5" s="5">
        <v>43009</v>
      </c>
      <c r="F5" s="5">
        <v>43040</v>
      </c>
      <c r="G5" s="5">
        <v>43070</v>
      </c>
      <c r="H5" s="5">
        <v>43101</v>
      </c>
      <c r="I5" s="5">
        <v>43132</v>
      </c>
      <c r="J5" s="5">
        <v>43160</v>
      </c>
      <c r="K5" s="5">
        <v>43191</v>
      </c>
      <c r="L5" s="5">
        <v>43221</v>
      </c>
      <c r="M5" s="5">
        <v>43252</v>
      </c>
      <c r="N5" s="5">
        <v>43282</v>
      </c>
      <c r="O5" s="5">
        <v>43313</v>
      </c>
      <c r="P5" s="5">
        <v>43344</v>
      </c>
      <c r="Q5" s="5">
        <v>43374</v>
      </c>
      <c r="R5" s="5">
        <v>43405</v>
      </c>
      <c r="S5" s="5">
        <v>43435</v>
      </c>
      <c r="T5" s="5">
        <v>43466</v>
      </c>
      <c r="U5" s="5">
        <v>43497</v>
      </c>
      <c r="V5" s="5">
        <v>43525</v>
      </c>
      <c r="W5" s="5">
        <v>43556</v>
      </c>
      <c r="X5" s="5">
        <v>43586</v>
      </c>
      <c r="Y5" s="5">
        <v>43617</v>
      </c>
      <c r="Z5" s="5">
        <v>43647</v>
      </c>
      <c r="AA5" s="5">
        <v>43678</v>
      </c>
      <c r="AB5" s="5">
        <v>43709</v>
      </c>
      <c r="AC5" s="5">
        <v>43739</v>
      </c>
      <c r="AD5" s="2"/>
    </row>
    <row r="6" spans="1:30" s="3" customFormat="1" x14ac:dyDescent="0.15">
      <c r="C6" s="5"/>
      <c r="D6" s="5"/>
      <c r="E6" s="5"/>
      <c r="F6" s="5"/>
      <c r="G6" s="5"/>
      <c r="H6" s="5"/>
      <c r="I6" s="5"/>
      <c r="J6" s="5"/>
      <c r="K6" s="5"/>
      <c r="L6" s="5"/>
      <c r="M6" s="5"/>
      <c r="N6" s="5"/>
      <c r="O6" s="5"/>
      <c r="P6" s="5"/>
      <c r="Q6" s="5"/>
      <c r="R6" s="5"/>
      <c r="S6" s="5"/>
      <c r="T6" s="5"/>
      <c r="U6" s="5"/>
      <c r="V6" s="5"/>
      <c r="W6" s="5"/>
      <c r="X6" s="5"/>
      <c r="Y6" s="5"/>
      <c r="Z6" s="5"/>
      <c r="AA6" s="5"/>
      <c r="AB6" s="5"/>
      <c r="AC6" s="5"/>
      <c r="AD6" s="2"/>
    </row>
    <row r="7" spans="1:30" s="4" customFormat="1" x14ac:dyDescent="0.15">
      <c r="C7" s="4">
        <v>0.6</v>
      </c>
      <c r="D7" s="4">
        <v>0.63639999999999997</v>
      </c>
      <c r="E7" s="4">
        <v>0.7</v>
      </c>
      <c r="F7" s="4">
        <v>0.45450000000000002</v>
      </c>
      <c r="G7" s="4">
        <v>0.61109999999999998</v>
      </c>
      <c r="H7" s="4">
        <v>0.46150000000000002</v>
      </c>
      <c r="I7" s="4">
        <v>0.5333</v>
      </c>
      <c r="J7" s="4">
        <v>0.58330000000000004</v>
      </c>
      <c r="K7" s="4">
        <v>0.53849999999999998</v>
      </c>
      <c r="L7" s="4">
        <v>0.7</v>
      </c>
      <c r="M7" s="4">
        <v>0.90910000000000002</v>
      </c>
      <c r="N7" s="4">
        <v>0.72729999999999995</v>
      </c>
      <c r="O7" s="4">
        <v>0.70589999999999997</v>
      </c>
      <c r="P7" s="4">
        <v>0.84619999999999995</v>
      </c>
      <c r="Q7" s="4">
        <v>0.73680000000000001</v>
      </c>
      <c r="R7" s="4">
        <v>0.8</v>
      </c>
      <c r="S7" s="4">
        <v>0.82350000000000001</v>
      </c>
      <c r="T7" s="4">
        <v>1</v>
      </c>
      <c r="U7" s="4">
        <v>0.83330000000000004</v>
      </c>
      <c r="V7" s="4">
        <v>0.7</v>
      </c>
      <c r="W7" s="4">
        <v>0.79</v>
      </c>
      <c r="X7" s="4">
        <v>0.75</v>
      </c>
    </row>
    <row r="8" spans="1:30" x14ac:dyDescent="0.15">
      <c r="C8" s="4">
        <f>AVERAGE(C7:O7)</f>
        <v>0.62776153846153848</v>
      </c>
      <c r="D8" s="4">
        <f>$C$8</f>
        <v>0.62776153846153848</v>
      </c>
      <c r="E8" s="4">
        <f t="shared" ref="E8:P8" si="0">$C$8</f>
        <v>0.62776153846153848</v>
      </c>
      <c r="F8" s="4">
        <f t="shared" si="0"/>
        <v>0.62776153846153848</v>
      </c>
      <c r="G8" s="4">
        <f t="shared" si="0"/>
        <v>0.62776153846153848</v>
      </c>
      <c r="H8" s="4">
        <f t="shared" si="0"/>
        <v>0.62776153846153848</v>
      </c>
      <c r="I8" s="4">
        <f t="shared" si="0"/>
        <v>0.62776153846153848</v>
      </c>
      <c r="J8" s="4">
        <f t="shared" si="0"/>
        <v>0.62776153846153848</v>
      </c>
      <c r="K8" s="4">
        <f t="shared" si="0"/>
        <v>0.62776153846153848</v>
      </c>
      <c r="L8" s="4">
        <f t="shared" si="0"/>
        <v>0.62776153846153848</v>
      </c>
      <c r="M8" s="4">
        <f t="shared" si="0"/>
        <v>0.62776153846153848</v>
      </c>
      <c r="N8" s="4">
        <f t="shared" si="0"/>
        <v>0.62776153846153848</v>
      </c>
      <c r="O8" s="4">
        <f t="shared" si="0"/>
        <v>0.62776153846153848</v>
      </c>
      <c r="P8" s="4">
        <f t="shared" si="0"/>
        <v>0.62776153846153848</v>
      </c>
    </row>
    <row r="9" spans="1:30" x14ac:dyDescent="0.15">
      <c r="P9" s="4">
        <f>AVERAGE(P7:X7)</f>
        <v>0.80886666666666673</v>
      </c>
      <c r="Q9" s="4">
        <f>$P$9</f>
        <v>0.80886666666666673</v>
      </c>
      <c r="R9" s="4">
        <f t="shared" ref="R9:X9" si="1">$P$9</f>
        <v>0.80886666666666673</v>
      </c>
      <c r="S9" s="4">
        <f t="shared" si="1"/>
        <v>0.80886666666666673</v>
      </c>
      <c r="T9" s="4">
        <f t="shared" si="1"/>
        <v>0.80886666666666673</v>
      </c>
      <c r="U9" s="4">
        <f t="shared" si="1"/>
        <v>0.80886666666666673</v>
      </c>
      <c r="V9" s="4">
        <f t="shared" si="1"/>
        <v>0.80886666666666673</v>
      </c>
      <c r="W9" s="4">
        <f t="shared" si="1"/>
        <v>0.80886666666666673</v>
      </c>
      <c r="X9" s="4">
        <f t="shared" si="1"/>
        <v>0.80886666666666673</v>
      </c>
    </row>
    <row r="26" spans="3:18" ht="167.45" customHeight="1" x14ac:dyDescent="0.15"/>
    <row r="27" spans="3:18" x14ac:dyDescent="0.15">
      <c r="C27" s="11"/>
      <c r="D27" s="12"/>
      <c r="E27" s="12"/>
      <c r="F27" s="12"/>
      <c r="G27" s="12"/>
      <c r="H27" s="12"/>
      <c r="I27" s="12"/>
      <c r="J27" s="12"/>
      <c r="K27" s="12"/>
      <c r="L27" s="12"/>
      <c r="M27" s="12"/>
      <c r="N27" s="12"/>
      <c r="O27" s="12"/>
      <c r="P27" s="12"/>
      <c r="Q27" s="12"/>
      <c r="R27" s="12"/>
    </row>
    <row r="28" spans="3:18" x14ac:dyDescent="0.15">
      <c r="C28" s="12"/>
      <c r="D28" s="12"/>
      <c r="E28" s="12"/>
      <c r="F28" s="12"/>
      <c r="G28" s="12"/>
      <c r="H28" s="12"/>
      <c r="I28" s="12"/>
      <c r="J28" s="12"/>
      <c r="K28" s="12"/>
      <c r="L28" s="12"/>
      <c r="M28" s="12"/>
      <c r="N28" s="12"/>
      <c r="O28" s="12"/>
      <c r="P28" s="12"/>
      <c r="Q28" s="12"/>
      <c r="R28" s="12"/>
    </row>
    <row r="29" spans="3:18" x14ac:dyDescent="0.15">
      <c r="C29" s="12"/>
      <c r="D29" s="12"/>
      <c r="E29" s="12"/>
      <c r="F29" s="12"/>
      <c r="G29" s="12"/>
      <c r="H29" s="12"/>
      <c r="I29" s="12"/>
      <c r="J29" s="12"/>
      <c r="K29" s="12"/>
      <c r="L29" s="12"/>
      <c r="M29" s="12"/>
      <c r="N29" s="12"/>
      <c r="O29" s="12"/>
      <c r="P29" s="12"/>
      <c r="Q29" s="12"/>
      <c r="R29" s="12"/>
    </row>
    <row r="30" spans="3:18" x14ac:dyDescent="0.15">
      <c r="C30" s="12"/>
      <c r="D30" s="12"/>
      <c r="E30" s="12"/>
      <c r="F30" s="12"/>
      <c r="G30" s="12"/>
      <c r="H30" s="12"/>
      <c r="I30" s="12"/>
      <c r="J30" s="12"/>
      <c r="K30" s="12"/>
      <c r="L30" s="12"/>
      <c r="M30" s="12"/>
      <c r="N30" s="12"/>
      <c r="O30" s="12"/>
      <c r="P30" s="12"/>
      <c r="Q30" s="12"/>
      <c r="R30" s="12"/>
    </row>
    <row r="31" spans="3:18" x14ac:dyDescent="0.15">
      <c r="C31" s="12"/>
      <c r="D31" s="12"/>
      <c r="E31" s="12"/>
      <c r="F31" s="12"/>
      <c r="G31" s="12"/>
      <c r="H31" s="12"/>
      <c r="I31" s="12"/>
      <c r="J31" s="12"/>
      <c r="K31" s="12"/>
      <c r="L31" s="12"/>
      <c r="M31" s="12"/>
      <c r="N31" s="12"/>
      <c r="O31" s="12"/>
      <c r="P31" s="12"/>
      <c r="Q31" s="12"/>
      <c r="R31" s="12"/>
    </row>
    <row r="35" spans="2:7" x14ac:dyDescent="0.15">
      <c r="C35" t="s">
        <v>2</v>
      </c>
    </row>
    <row r="37" spans="2:7" x14ac:dyDescent="0.15">
      <c r="C37" s="1">
        <v>43405</v>
      </c>
      <c r="D37" s="1">
        <v>43556</v>
      </c>
      <c r="E37" s="1">
        <v>43647</v>
      </c>
    </row>
    <row r="38" spans="2:7" x14ac:dyDescent="0.15">
      <c r="B38" t="s">
        <v>20</v>
      </c>
      <c r="C38">
        <f>5-2.69</f>
        <v>2.31</v>
      </c>
      <c r="D38">
        <f>5-1.67</f>
        <v>3.33</v>
      </c>
      <c r="E38">
        <f>5-1.92</f>
        <v>3.08</v>
      </c>
      <c r="F38" s="10">
        <f>(E38-C38)/C38*100</f>
        <v>33.333333333333329</v>
      </c>
      <c r="G38" t="s">
        <v>25</v>
      </c>
    </row>
    <row r="39" spans="2:7" x14ac:dyDescent="0.15">
      <c r="B39" t="s">
        <v>21</v>
      </c>
      <c r="C39">
        <v>2.31</v>
      </c>
      <c r="D39">
        <v>3.17</v>
      </c>
      <c r="E39">
        <v>3.33</v>
      </c>
      <c r="F39" s="10">
        <f t="shared" ref="F39:F42" si="2">(E39-C39)/C39*100</f>
        <v>44.155844155844157</v>
      </c>
      <c r="G39" t="s">
        <v>25</v>
      </c>
    </row>
    <row r="40" spans="2:7" x14ac:dyDescent="0.15">
      <c r="B40" t="s">
        <v>22</v>
      </c>
      <c r="C40">
        <v>2.38</v>
      </c>
      <c r="D40">
        <v>2.69</v>
      </c>
      <c r="E40">
        <v>3</v>
      </c>
      <c r="F40" s="10">
        <f t="shared" si="2"/>
        <v>26.050420168067234</v>
      </c>
      <c r="G40" t="s">
        <v>25</v>
      </c>
    </row>
    <row r="41" spans="2:7" x14ac:dyDescent="0.15">
      <c r="B41" t="s">
        <v>23</v>
      </c>
      <c r="C41">
        <f>5-2.62</f>
        <v>2.38</v>
      </c>
      <c r="D41">
        <f>5-2.69</f>
        <v>2.31</v>
      </c>
      <c r="E41">
        <f>5-1.92</f>
        <v>3.08</v>
      </c>
      <c r="F41" s="10">
        <f t="shared" si="2"/>
        <v>29.411764705882359</v>
      </c>
      <c r="G41" t="s">
        <v>25</v>
      </c>
    </row>
    <row r="42" spans="2:7" x14ac:dyDescent="0.15">
      <c r="B42" t="s">
        <v>24</v>
      </c>
      <c r="C42">
        <f>5-1.69</f>
        <v>3.31</v>
      </c>
      <c r="D42">
        <f>5-1.07</f>
        <v>3.9299999999999997</v>
      </c>
      <c r="E42">
        <f>5-1.08</f>
        <v>3.92</v>
      </c>
      <c r="F42" s="10">
        <f t="shared" si="2"/>
        <v>18.429003021148034</v>
      </c>
      <c r="G42" t="s">
        <v>25</v>
      </c>
    </row>
    <row r="43" spans="2:7" x14ac:dyDescent="0.15">
      <c r="F43" s="10"/>
    </row>
    <row r="44" spans="2:7" x14ac:dyDescent="0.15">
      <c r="F44" s="10"/>
    </row>
    <row r="45" spans="2:7" x14ac:dyDescent="0.15">
      <c r="F45" s="10"/>
    </row>
    <row r="46" spans="2:7" x14ac:dyDescent="0.15">
      <c r="F46" s="10"/>
    </row>
    <row r="47" spans="2:7" x14ac:dyDescent="0.15">
      <c r="C47" s="1"/>
      <c r="D47" s="1"/>
      <c r="E47" s="1"/>
      <c r="F47" s="10"/>
    </row>
    <row r="48" spans="2:7" x14ac:dyDescent="0.15">
      <c r="F48" s="10"/>
    </row>
    <row r="49" spans="3:18" x14ac:dyDescent="0.15">
      <c r="F49" s="10"/>
    </row>
    <row r="50" spans="3:18" x14ac:dyDescent="0.15">
      <c r="F50" s="10"/>
    </row>
    <row r="51" spans="3:18" x14ac:dyDescent="0.15">
      <c r="F51" s="10"/>
    </row>
    <row r="52" spans="3:18" x14ac:dyDescent="0.15">
      <c r="F52" s="10"/>
    </row>
    <row r="54" spans="3:18" x14ac:dyDescent="0.15">
      <c r="C54" s="13"/>
      <c r="D54" s="13"/>
      <c r="E54" s="13"/>
      <c r="F54" s="13"/>
      <c r="G54" s="13"/>
      <c r="H54" s="13"/>
      <c r="I54" s="13"/>
      <c r="J54" s="13"/>
      <c r="K54" s="13"/>
      <c r="L54" s="13"/>
      <c r="M54" s="13"/>
      <c r="N54" s="13"/>
      <c r="O54" s="13"/>
      <c r="P54" s="13"/>
      <c r="Q54" s="13"/>
      <c r="R54" s="13"/>
    </row>
    <row r="55" spans="3:18" x14ac:dyDescent="0.15">
      <c r="C55" s="13"/>
      <c r="D55" s="13"/>
      <c r="E55" s="13"/>
      <c r="F55" s="13"/>
      <c r="G55" s="13"/>
      <c r="H55" s="13"/>
      <c r="I55" s="13"/>
      <c r="J55" s="13"/>
      <c r="K55" s="13"/>
      <c r="L55" s="13"/>
      <c r="M55" s="13"/>
      <c r="N55" s="13"/>
      <c r="O55" s="13"/>
      <c r="P55" s="13"/>
      <c r="Q55" s="13"/>
      <c r="R55" s="13"/>
    </row>
    <row r="56" spans="3:18" x14ac:dyDescent="0.15">
      <c r="C56" s="13"/>
      <c r="D56" s="13"/>
      <c r="E56" s="13"/>
      <c r="F56" s="13"/>
      <c r="G56" s="13"/>
      <c r="H56" s="13"/>
      <c r="I56" s="13"/>
      <c r="J56" s="13"/>
      <c r="K56" s="13"/>
      <c r="L56" s="13"/>
      <c r="M56" s="13"/>
      <c r="N56" s="13"/>
      <c r="O56" s="13"/>
      <c r="P56" s="13"/>
      <c r="Q56" s="13"/>
      <c r="R56" s="13"/>
    </row>
    <row r="57" spans="3:18" x14ac:dyDescent="0.15">
      <c r="C57" s="13"/>
      <c r="D57" s="13"/>
      <c r="E57" s="13"/>
      <c r="F57" s="13"/>
      <c r="G57" s="13"/>
      <c r="H57" s="13"/>
      <c r="I57" s="13"/>
      <c r="J57" s="13"/>
      <c r="K57" s="13"/>
      <c r="L57" s="13"/>
      <c r="M57" s="13"/>
      <c r="N57" s="13"/>
      <c r="O57" s="13"/>
      <c r="P57" s="13"/>
      <c r="Q57" s="13"/>
      <c r="R57" s="13"/>
    </row>
    <row r="58" spans="3:18" x14ac:dyDescent="0.15">
      <c r="C58" s="13"/>
      <c r="D58" s="13"/>
      <c r="E58" s="13"/>
      <c r="F58" s="13"/>
      <c r="G58" s="13"/>
      <c r="H58" s="13"/>
      <c r="I58" s="13"/>
      <c r="J58" s="13"/>
      <c r="K58" s="13"/>
      <c r="L58" s="13"/>
      <c r="M58" s="13"/>
      <c r="N58" s="13"/>
      <c r="O58" s="13"/>
      <c r="P58" s="13"/>
      <c r="Q58" s="13"/>
      <c r="R58" s="13"/>
    </row>
    <row r="59" spans="3:18" x14ac:dyDescent="0.15">
      <c r="C59" s="13"/>
      <c r="D59" s="13"/>
      <c r="E59" s="13"/>
      <c r="F59" s="13"/>
      <c r="G59" s="13"/>
      <c r="H59" s="13"/>
      <c r="I59" s="13"/>
      <c r="J59" s="13"/>
      <c r="K59" s="13"/>
      <c r="L59" s="13"/>
      <c r="M59" s="13"/>
      <c r="N59" s="13"/>
      <c r="O59" s="13"/>
      <c r="P59" s="13"/>
      <c r="Q59" s="13"/>
      <c r="R59" s="13"/>
    </row>
    <row r="84" spans="2:2" ht="28.5" x14ac:dyDescent="0.15">
      <c r="B84" s="6" t="s">
        <v>3</v>
      </c>
    </row>
    <row r="85" spans="2:2" ht="17.25" x14ac:dyDescent="0.15">
      <c r="B85" s="7">
        <v>43556</v>
      </c>
    </row>
    <row r="86" spans="2:2" ht="17.25" x14ac:dyDescent="0.15">
      <c r="B86" s="8"/>
    </row>
    <row r="87" spans="2:2" ht="17.25" x14ac:dyDescent="0.15">
      <c r="B87" s="9" t="s">
        <v>4</v>
      </c>
    </row>
    <row r="88" spans="2:2" ht="17.25" x14ac:dyDescent="0.15">
      <c r="B88" s="9" t="s">
        <v>5</v>
      </c>
    </row>
    <row r="89" spans="2:2" ht="17.25" x14ac:dyDescent="0.15">
      <c r="B89" s="9" t="s">
        <v>6</v>
      </c>
    </row>
    <row r="90" spans="2:2" ht="17.25" x14ac:dyDescent="0.15">
      <c r="B90" s="9" t="s">
        <v>7</v>
      </c>
    </row>
    <row r="91" spans="2:2" ht="17.25" x14ac:dyDescent="0.15">
      <c r="B91" s="9"/>
    </row>
    <row r="92" spans="2:2" ht="17.25" x14ac:dyDescent="0.15">
      <c r="B92" s="9" t="s">
        <v>8</v>
      </c>
    </row>
    <row r="93" spans="2:2" ht="17.25" x14ac:dyDescent="0.15">
      <c r="B93" s="9" t="s">
        <v>9</v>
      </c>
    </row>
    <row r="94" spans="2:2" ht="17.25" x14ac:dyDescent="0.15">
      <c r="B94" s="9" t="s">
        <v>7</v>
      </c>
    </row>
    <row r="95" spans="2:2" ht="17.25" x14ac:dyDescent="0.15">
      <c r="B95" s="9"/>
    </row>
    <row r="96" spans="2:2" ht="17.25" x14ac:dyDescent="0.15">
      <c r="B96" s="9" t="s">
        <v>10</v>
      </c>
    </row>
    <row r="97" spans="2:2" ht="17.25" x14ac:dyDescent="0.15">
      <c r="B97" s="9" t="s">
        <v>11</v>
      </c>
    </row>
    <row r="98" spans="2:2" ht="17.25" x14ac:dyDescent="0.15">
      <c r="B98" s="9" t="s">
        <v>12</v>
      </c>
    </row>
    <row r="99" spans="2:2" ht="17.25" x14ac:dyDescent="0.15">
      <c r="B99" s="9" t="s">
        <v>7</v>
      </c>
    </row>
    <row r="100" spans="2:2" ht="17.25" x14ac:dyDescent="0.15">
      <c r="B100" s="9"/>
    </row>
    <row r="101" spans="2:2" ht="17.25" x14ac:dyDescent="0.15">
      <c r="B101" s="9" t="s">
        <v>13</v>
      </c>
    </row>
    <row r="102" spans="2:2" ht="17.25" x14ac:dyDescent="0.15">
      <c r="B102" s="9" t="s">
        <v>14</v>
      </c>
    </row>
    <row r="103" spans="2:2" ht="17.25" x14ac:dyDescent="0.15">
      <c r="B103" s="9" t="s">
        <v>6</v>
      </c>
    </row>
    <row r="104" spans="2:2" ht="17.25" x14ac:dyDescent="0.15">
      <c r="B104" s="9" t="s">
        <v>7</v>
      </c>
    </row>
    <row r="105" spans="2:2" ht="17.25" x14ac:dyDescent="0.15">
      <c r="B105" s="9"/>
    </row>
    <row r="106" spans="2:2" ht="17.25" x14ac:dyDescent="0.15">
      <c r="B106" s="9" t="s">
        <v>15</v>
      </c>
    </row>
    <row r="107" spans="2:2" ht="17.25" x14ac:dyDescent="0.15">
      <c r="B107" s="9" t="s">
        <v>16</v>
      </c>
    </row>
    <row r="108" spans="2:2" ht="17.25" x14ac:dyDescent="0.15">
      <c r="B108" s="9" t="s">
        <v>6</v>
      </c>
    </row>
    <row r="109" spans="2:2" ht="17.25" x14ac:dyDescent="0.15">
      <c r="B109" s="9" t="s">
        <v>7</v>
      </c>
    </row>
    <row r="110" spans="2:2" ht="17.25" x14ac:dyDescent="0.15">
      <c r="B110" s="9"/>
    </row>
    <row r="111" spans="2:2" ht="17.25" x14ac:dyDescent="0.15">
      <c r="B111" s="9" t="s">
        <v>17</v>
      </c>
    </row>
    <row r="112" spans="2:2" ht="17.25" x14ac:dyDescent="0.15">
      <c r="B112" s="9" t="s">
        <v>7</v>
      </c>
    </row>
    <row r="113" spans="2:2" ht="17.25" x14ac:dyDescent="0.15">
      <c r="B113" s="9" t="s">
        <v>18</v>
      </c>
    </row>
    <row r="114" spans="2:2" ht="17.25" x14ac:dyDescent="0.15">
      <c r="B114" s="9" t="s">
        <v>7</v>
      </c>
    </row>
    <row r="115" spans="2:2" ht="17.25" x14ac:dyDescent="0.15">
      <c r="B115" s="9"/>
    </row>
    <row r="116" spans="2:2" ht="17.25" x14ac:dyDescent="0.15">
      <c r="B116" s="9"/>
    </row>
    <row r="117" spans="2:2" ht="17.25" x14ac:dyDescent="0.15">
      <c r="B117" s="9"/>
    </row>
    <row r="118" spans="2:2" ht="17.25" x14ac:dyDescent="0.15">
      <c r="B118" s="8" t="s">
        <v>19</v>
      </c>
    </row>
  </sheetData>
  <mergeCells count="1">
    <mergeCell ref="C27:R31"/>
  </mergeCells>
  <phoneticPr fontId="1"/>
  <pageMargins left="0.7" right="0.7" top="0.75" bottom="0.7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2019-07-24T15:26:09Z</dcterms:modified>
</cp:coreProperties>
</file>